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<sst xmlns="http://schemas.openxmlformats.org/spreadsheetml/2006/main" count="131" uniqueCount="79">
  <si>
    <t>附件3</t>
  </si>
  <si>
    <t>鄂托克前旗2022草地样地测产统计表</t>
  </si>
  <si>
    <t>编号</t>
  </si>
  <si>
    <t>草原类</t>
  </si>
  <si>
    <t>草地型</t>
  </si>
  <si>
    <t>草群平均高度
（cm）</t>
  </si>
  <si>
    <t>覆盖度
（%）</t>
  </si>
  <si>
    <t>产草量
（公斤／公顷）</t>
  </si>
  <si>
    <t>可利用面积
（公顷）</t>
  </si>
  <si>
    <t>总产草量
（万公斤）</t>
  </si>
  <si>
    <t>保存率(%)</t>
  </si>
  <si>
    <t>利用率(%)</t>
  </si>
  <si>
    <t>可食干草单产
（公斤/公顷）</t>
  </si>
  <si>
    <t>可食草产量
（万公斤）</t>
  </si>
  <si>
    <t>适宜载畜量绵羊单位</t>
  </si>
  <si>
    <t>温性草原化荒漠</t>
  </si>
  <si>
    <t>博洛塔绢蒿、针茅型</t>
  </si>
  <si>
    <t>413.80</t>
  </si>
  <si>
    <t>温性荒漠草原</t>
  </si>
  <si>
    <t>黑沙蒿、甘草型</t>
  </si>
  <si>
    <t>1170.33</t>
  </si>
  <si>
    <t>沙生针茅、糙隐子草型</t>
  </si>
  <si>
    <t>629.67</t>
  </si>
  <si>
    <t>低地草甸</t>
  </si>
  <si>
    <t>寸苔草、杂类草型</t>
  </si>
  <si>
    <t>103.33</t>
  </si>
  <si>
    <t>温性草原</t>
  </si>
  <si>
    <t>具锦鸡儿的糙隐子草型</t>
  </si>
  <si>
    <t>537.33</t>
  </si>
  <si>
    <t>黑沙蒿、中亚白草型</t>
  </si>
  <si>
    <t>498.33</t>
  </si>
  <si>
    <t>苦豆子、中亚百草型</t>
  </si>
  <si>
    <t>696.67</t>
  </si>
  <si>
    <t>黑沙蒿、杂类草型</t>
  </si>
  <si>
    <t>1085.00</t>
  </si>
  <si>
    <t>短花针茅、牛枝子型</t>
  </si>
  <si>
    <t>853.33</t>
  </si>
  <si>
    <t>具锦鸡儿的短花针茅、杂类草型</t>
  </si>
  <si>
    <t>331.53</t>
  </si>
  <si>
    <t>黑沙蒿、沙鞭型</t>
  </si>
  <si>
    <t>獐毛、杂类草型</t>
  </si>
  <si>
    <t>760.00</t>
  </si>
  <si>
    <t>芨芨草型</t>
  </si>
  <si>
    <t>636.60</t>
  </si>
  <si>
    <t>986.67</t>
  </si>
  <si>
    <t>蒿、杂类草型</t>
  </si>
  <si>
    <t>1661.20</t>
  </si>
  <si>
    <t>1045.07</t>
  </si>
  <si>
    <t>獐毛型</t>
  </si>
  <si>
    <t>890.00</t>
  </si>
  <si>
    <t>621.00</t>
  </si>
  <si>
    <t>草麻黄、糙隐子草型</t>
  </si>
  <si>
    <t>1099.00</t>
  </si>
  <si>
    <t>盐爪爪型</t>
  </si>
  <si>
    <t>2499.67</t>
  </si>
  <si>
    <t>具锦鸡儿的短花针茅型</t>
  </si>
  <si>
    <t>698.30</t>
  </si>
  <si>
    <t>垫状锦鸡儿、针茅型</t>
  </si>
  <si>
    <t>719.17</t>
  </si>
  <si>
    <t>808.00</t>
  </si>
  <si>
    <t>1050.00</t>
  </si>
  <si>
    <t>416.67</t>
  </si>
  <si>
    <t>1280.00</t>
  </si>
  <si>
    <t>无芒隐子草型</t>
  </si>
  <si>
    <t>926.67</t>
  </si>
  <si>
    <t>781.53</t>
  </si>
  <si>
    <t>沙生针茅、红砂型</t>
  </si>
  <si>
    <t>477.83</t>
  </si>
  <si>
    <t>2053.07</t>
  </si>
  <si>
    <t>976.20</t>
  </si>
  <si>
    <t>981.33</t>
  </si>
  <si>
    <t>829.17</t>
  </si>
  <si>
    <t>具锦鸡儿的杂类草型</t>
  </si>
  <si>
    <t>463.50</t>
  </si>
  <si>
    <t>1126.33</t>
  </si>
  <si>
    <t>380.00</t>
  </si>
  <si>
    <t>合计</t>
  </si>
  <si>
    <t>备注：1.草原类指温性典型草原、温性荒漠草原、草原化荒漠、温性荒漠、低地草甸草原五大类。</t>
  </si>
  <si>
    <t xml:space="preserve">      2.草原型指中间锦鸡儿、杂类草等。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</si>
</sst>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  <numFmt numFmtId="178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4"/>
      <name val="黑体"/>
      <charset val="134"/>
    </font>
    <font>
      <sz val="22"/>
      <name val="方正小标宋简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_GB2312"/>
      <charset val="134"/>
    </font>
    <font>
      <b/>
      <sz val="16"/>
      <name val="黑体"/>
      <charset val="134"/>
    </font>
    <font>
      <b/>
      <sz val="16"/>
      <name val="Times New Roman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9" applyNumberFormat="0" applyAlignment="0" applyProtection="0">
      <alignment vertical="center"/>
    </xf>
    <xf numFmtId="0" fontId="25" fillId="11" borderId="5" applyNumberFormat="0" applyAlignment="0" applyProtection="0">
      <alignment vertical="center"/>
    </xf>
    <xf numFmtId="0" fontId="26" fillId="12" borderId="10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177" fontId="2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178" fontId="1" fillId="0" borderId="0" xfId="0" applyNumberFormat="1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Border="1" applyAlignment="1" applyProtection="1">
      <alignment horizontal="center" vertical="center"/>
      <protection locked="0"/>
    </xf>
    <xf numFmtId="177" fontId="5" fillId="0" borderId="0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176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7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178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8" fontId="7" fillId="0" borderId="1" xfId="0" applyNumberFormat="1" applyFont="1" applyFill="1" applyBorder="1" applyAlignment="1">
      <alignment horizontal="center" vertical="center"/>
    </xf>
    <xf numFmtId="177" fontId="7" fillId="0" borderId="1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shrinkToFit="1"/>
    </xf>
    <xf numFmtId="0" fontId="8" fillId="0" borderId="0" xfId="0" applyFont="1" applyFill="1" applyBorder="1" applyAlignment="1">
      <alignment horizontal="center" vertical="center"/>
    </xf>
    <xf numFmtId="178" fontId="1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8"/>
  <sheetViews>
    <sheetView tabSelected="1" zoomScale="85" zoomScaleNormal="85" workbookViewId="0">
      <selection activeCell="H29" sqref="H29"/>
    </sheetView>
  </sheetViews>
  <sheetFormatPr defaultColWidth="8.75" defaultRowHeight="14.25"/>
  <cols>
    <col min="1" max="1" width="6.175" style="2" customWidth="1"/>
    <col min="2" max="2" width="19.9" style="2" customWidth="1"/>
    <col min="3" max="3" width="33.6666666666667" style="2" customWidth="1"/>
    <col min="4" max="4" width="15.9333333333333" style="3" customWidth="1"/>
    <col min="5" max="5" width="15.9333333333333" style="4" customWidth="1"/>
    <col min="6" max="6" width="20.2833333333333" style="5" customWidth="1"/>
    <col min="7" max="7" width="19.1166666666667" style="6" customWidth="1"/>
    <col min="8" max="8" width="16.9083333333333" style="2" customWidth="1"/>
    <col min="9" max="9" width="13.2333333333333" style="2" customWidth="1"/>
    <col min="10" max="10" width="12.05" style="2" customWidth="1"/>
    <col min="11" max="12" width="18.2333333333333" style="7" customWidth="1"/>
    <col min="13" max="13" width="18.3833333333333" style="8" customWidth="1"/>
    <col min="14" max="16384" width="8.75" style="2"/>
  </cols>
  <sheetData>
    <row r="1" ht="20" customHeight="1" spans="1:2">
      <c r="A1" s="9" t="s">
        <v>0</v>
      </c>
      <c r="B1" s="9"/>
    </row>
    <row r="2" s="1" customFormat="1" ht="23" customHeight="1" spans="1:13">
      <c r="A2" s="10" t="s">
        <v>1</v>
      </c>
      <c r="B2" s="10"/>
      <c r="C2" s="10"/>
      <c r="D2" s="10"/>
      <c r="E2" s="10"/>
      <c r="F2" s="11"/>
      <c r="G2" s="10"/>
      <c r="H2" s="10"/>
      <c r="I2" s="10"/>
      <c r="J2" s="10"/>
      <c r="K2" s="10"/>
      <c r="L2" s="10"/>
      <c r="M2" s="10"/>
    </row>
    <row r="3" s="1" customFormat="1" ht="33" customHeight="1" spans="1:13">
      <c r="A3" s="12" t="s">
        <v>2</v>
      </c>
      <c r="B3" s="13" t="s">
        <v>3</v>
      </c>
      <c r="C3" s="13" t="s">
        <v>4</v>
      </c>
      <c r="D3" s="13" t="s">
        <v>5</v>
      </c>
      <c r="E3" s="14" t="s">
        <v>6</v>
      </c>
      <c r="F3" s="15" t="s">
        <v>7</v>
      </c>
      <c r="G3" s="16" t="s">
        <v>8</v>
      </c>
      <c r="H3" s="13" t="s">
        <v>9</v>
      </c>
      <c r="I3" s="13" t="s">
        <v>10</v>
      </c>
      <c r="J3" s="13" t="s">
        <v>11</v>
      </c>
      <c r="K3" s="16" t="s">
        <v>12</v>
      </c>
      <c r="L3" s="16" t="s">
        <v>13</v>
      </c>
      <c r="M3" s="13" t="s">
        <v>14</v>
      </c>
    </row>
    <row r="4" s="2" customFormat="1" ht="19" customHeight="1" spans="1:13">
      <c r="A4" s="17">
        <v>1</v>
      </c>
      <c r="B4" s="18" t="s">
        <v>15</v>
      </c>
      <c r="C4" s="19" t="s">
        <v>16</v>
      </c>
      <c r="D4" s="20">
        <v>10.67</v>
      </c>
      <c r="E4" s="20">
        <v>22.22</v>
      </c>
      <c r="F4" s="21" t="s">
        <v>17</v>
      </c>
      <c r="G4" s="22">
        <v>13807.85</v>
      </c>
      <c r="H4" s="23">
        <f t="shared" ref="H4:H42" si="0">F4*G4/10000</f>
        <v>571.368833</v>
      </c>
      <c r="I4" s="31">
        <v>60</v>
      </c>
      <c r="J4" s="31">
        <v>60</v>
      </c>
      <c r="K4" s="23">
        <f t="shared" ref="K4:K42" si="1">F4*I4*J4/10000</f>
        <v>148.968</v>
      </c>
      <c r="L4" s="23">
        <f t="shared" ref="L4:L42" si="2">H4*I4*J4/10000</f>
        <v>205.69277988</v>
      </c>
      <c r="M4" s="23">
        <f t="shared" ref="M4:M42" si="3">L4/370</f>
        <v>0.555926432108108</v>
      </c>
    </row>
    <row r="5" s="2" customFormat="1" ht="19" customHeight="1" spans="1:13">
      <c r="A5" s="17">
        <v>2</v>
      </c>
      <c r="B5" s="18" t="s">
        <v>18</v>
      </c>
      <c r="C5" s="19" t="s">
        <v>19</v>
      </c>
      <c r="D5" s="20">
        <v>22.67</v>
      </c>
      <c r="E5" s="20">
        <v>70.94</v>
      </c>
      <c r="F5" s="21" t="s">
        <v>20</v>
      </c>
      <c r="G5" s="22">
        <v>99949.5355555553</v>
      </c>
      <c r="H5" s="23">
        <f t="shared" si="0"/>
        <v>11697.3939946733</v>
      </c>
      <c r="I5" s="31">
        <v>60</v>
      </c>
      <c r="J5" s="31">
        <v>60</v>
      </c>
      <c r="K5" s="23">
        <f t="shared" si="1"/>
        <v>421.3188</v>
      </c>
      <c r="L5" s="23">
        <f t="shared" si="2"/>
        <v>4211.06183808239</v>
      </c>
      <c r="M5" s="23">
        <f t="shared" si="3"/>
        <v>11.3812482110335</v>
      </c>
    </row>
    <row r="6" s="2" customFormat="1" ht="19" customHeight="1" spans="1:13">
      <c r="A6" s="17">
        <v>3</v>
      </c>
      <c r="B6" s="18" t="s">
        <v>18</v>
      </c>
      <c r="C6" s="19" t="s">
        <v>21</v>
      </c>
      <c r="D6" s="20">
        <v>12.33</v>
      </c>
      <c r="E6" s="20">
        <v>52.99</v>
      </c>
      <c r="F6" s="21" t="s">
        <v>22</v>
      </c>
      <c r="G6" s="22">
        <v>6794.285</v>
      </c>
      <c r="H6" s="23">
        <f t="shared" si="0"/>
        <v>427.815743595</v>
      </c>
      <c r="I6" s="31">
        <v>60</v>
      </c>
      <c r="J6" s="31">
        <v>60</v>
      </c>
      <c r="K6" s="23">
        <f t="shared" si="1"/>
        <v>226.6812</v>
      </c>
      <c r="L6" s="23">
        <f t="shared" si="2"/>
        <v>154.0136676942</v>
      </c>
      <c r="M6" s="23">
        <f t="shared" si="3"/>
        <v>0.41625315593027</v>
      </c>
    </row>
    <row r="7" s="2" customFormat="1" ht="19" customHeight="1" spans="1:13">
      <c r="A7" s="17">
        <v>4</v>
      </c>
      <c r="B7" s="18" t="s">
        <v>23</v>
      </c>
      <c r="C7" s="19" t="s">
        <v>24</v>
      </c>
      <c r="D7" s="20">
        <v>36.67</v>
      </c>
      <c r="E7" s="20">
        <v>58.12</v>
      </c>
      <c r="F7" s="21" t="s">
        <v>25</v>
      </c>
      <c r="G7" s="22">
        <v>4105.63</v>
      </c>
      <c r="H7" s="23">
        <f t="shared" si="0"/>
        <v>42.42347479</v>
      </c>
      <c r="I7" s="31">
        <v>60</v>
      </c>
      <c r="J7" s="31">
        <v>60</v>
      </c>
      <c r="K7" s="23">
        <f t="shared" si="1"/>
        <v>37.1988</v>
      </c>
      <c r="L7" s="23">
        <f t="shared" si="2"/>
        <v>15.2724509244</v>
      </c>
      <c r="M7" s="23">
        <f t="shared" si="3"/>
        <v>0.0412768943902703</v>
      </c>
    </row>
    <row r="8" s="2" customFormat="1" ht="19" customHeight="1" spans="1:13">
      <c r="A8" s="17">
        <v>5</v>
      </c>
      <c r="B8" s="18" t="s">
        <v>26</v>
      </c>
      <c r="C8" s="19" t="s">
        <v>27</v>
      </c>
      <c r="D8" s="20">
        <v>18.67</v>
      </c>
      <c r="E8" s="20">
        <v>64.96</v>
      </c>
      <c r="F8" s="21" t="s">
        <v>28</v>
      </c>
      <c r="G8" s="22">
        <v>2018.49</v>
      </c>
      <c r="H8" s="23">
        <f t="shared" si="0"/>
        <v>108.45952317</v>
      </c>
      <c r="I8" s="31">
        <v>60</v>
      </c>
      <c r="J8" s="31">
        <v>60</v>
      </c>
      <c r="K8" s="23">
        <f t="shared" si="1"/>
        <v>193.4388</v>
      </c>
      <c r="L8" s="23">
        <f t="shared" si="2"/>
        <v>39.0454283412</v>
      </c>
      <c r="M8" s="23">
        <f t="shared" si="3"/>
        <v>0.105528184705946</v>
      </c>
    </row>
    <row r="9" s="2" customFormat="1" ht="19" customHeight="1" spans="1:13">
      <c r="A9" s="17">
        <v>6</v>
      </c>
      <c r="B9" s="18" t="s">
        <v>18</v>
      </c>
      <c r="C9" s="19" t="s">
        <v>29</v>
      </c>
      <c r="D9" s="20">
        <v>11</v>
      </c>
      <c r="E9" s="20">
        <v>31.62</v>
      </c>
      <c r="F9" s="21" t="s">
        <v>30</v>
      </c>
      <c r="G9" s="22">
        <v>99228.5155555553</v>
      </c>
      <c r="H9" s="23">
        <f t="shared" si="0"/>
        <v>4944.85461567999</v>
      </c>
      <c r="I9" s="31">
        <v>60</v>
      </c>
      <c r="J9" s="31">
        <v>60</v>
      </c>
      <c r="K9" s="23">
        <f t="shared" si="1"/>
        <v>179.3988</v>
      </c>
      <c r="L9" s="23">
        <f t="shared" si="2"/>
        <v>1780.1476616448</v>
      </c>
      <c r="M9" s="23">
        <f t="shared" si="3"/>
        <v>4.81120989633729</v>
      </c>
    </row>
    <row r="10" s="2" customFormat="1" ht="19" customHeight="1" spans="1:13">
      <c r="A10" s="17">
        <v>7</v>
      </c>
      <c r="B10" s="18" t="s">
        <v>18</v>
      </c>
      <c r="C10" s="19" t="s">
        <v>31</v>
      </c>
      <c r="D10" s="20">
        <v>20.33</v>
      </c>
      <c r="E10" s="20">
        <v>41.38</v>
      </c>
      <c r="F10" s="21" t="s">
        <v>32</v>
      </c>
      <c r="G10" s="22">
        <v>565.46</v>
      </c>
      <c r="H10" s="23">
        <f t="shared" si="0"/>
        <v>39.39390182</v>
      </c>
      <c r="I10" s="31">
        <v>60</v>
      </c>
      <c r="J10" s="31">
        <v>60</v>
      </c>
      <c r="K10" s="23">
        <f t="shared" si="1"/>
        <v>250.8012</v>
      </c>
      <c r="L10" s="23">
        <f t="shared" si="2"/>
        <v>14.1818046552</v>
      </c>
      <c r="M10" s="23">
        <f t="shared" si="3"/>
        <v>0.0383292017708108</v>
      </c>
    </row>
    <row r="11" s="2" customFormat="1" ht="19" customHeight="1" spans="1:13">
      <c r="A11" s="17">
        <v>8</v>
      </c>
      <c r="B11" s="18" t="s">
        <v>18</v>
      </c>
      <c r="C11" s="19" t="s">
        <v>33</v>
      </c>
      <c r="D11" s="20">
        <v>5</v>
      </c>
      <c r="E11" s="20">
        <v>29.31</v>
      </c>
      <c r="F11" s="21" t="s">
        <v>34</v>
      </c>
      <c r="G11" s="22">
        <v>3945.68</v>
      </c>
      <c r="H11" s="23">
        <f t="shared" si="0"/>
        <v>428.10628</v>
      </c>
      <c r="I11" s="31">
        <v>60</v>
      </c>
      <c r="J11" s="31">
        <v>60</v>
      </c>
      <c r="K11" s="23">
        <f t="shared" si="1"/>
        <v>390.6</v>
      </c>
      <c r="L11" s="23">
        <f t="shared" si="2"/>
        <v>154.1182608</v>
      </c>
      <c r="M11" s="23">
        <f t="shared" si="3"/>
        <v>0.41653584</v>
      </c>
    </row>
    <row r="12" s="2" customFormat="1" ht="19" customHeight="1" spans="1:13">
      <c r="A12" s="17">
        <v>9</v>
      </c>
      <c r="B12" s="18" t="s">
        <v>26</v>
      </c>
      <c r="C12" s="19" t="s">
        <v>35</v>
      </c>
      <c r="D12" s="20">
        <v>3</v>
      </c>
      <c r="E12" s="20">
        <v>25.64</v>
      </c>
      <c r="F12" s="21" t="s">
        <v>36</v>
      </c>
      <c r="G12" s="22">
        <v>15600.85</v>
      </c>
      <c r="H12" s="23">
        <f t="shared" si="0"/>
        <v>1331.26733305</v>
      </c>
      <c r="I12" s="31">
        <v>60</v>
      </c>
      <c r="J12" s="31">
        <v>60</v>
      </c>
      <c r="K12" s="23">
        <f t="shared" si="1"/>
        <v>307.1988</v>
      </c>
      <c r="L12" s="23">
        <f t="shared" si="2"/>
        <v>479.256239898</v>
      </c>
      <c r="M12" s="23">
        <f t="shared" si="3"/>
        <v>1.29528713485946</v>
      </c>
    </row>
    <row r="13" s="2" customFormat="1" ht="19" customHeight="1" spans="1:13">
      <c r="A13" s="17">
        <v>10</v>
      </c>
      <c r="B13" s="18" t="s">
        <v>18</v>
      </c>
      <c r="C13" s="19" t="s">
        <v>37</v>
      </c>
      <c r="D13" s="20">
        <v>7.67</v>
      </c>
      <c r="E13" s="20">
        <v>25.86</v>
      </c>
      <c r="F13" s="21" t="s">
        <v>38</v>
      </c>
      <c r="G13" s="22">
        <v>148778.79</v>
      </c>
      <c r="H13" s="23">
        <f t="shared" si="0"/>
        <v>4932.46322487</v>
      </c>
      <c r="I13" s="31">
        <v>60</v>
      </c>
      <c r="J13" s="31">
        <v>60</v>
      </c>
      <c r="K13" s="23">
        <f t="shared" si="1"/>
        <v>119.3508</v>
      </c>
      <c r="L13" s="23">
        <f t="shared" si="2"/>
        <v>1775.6867609532</v>
      </c>
      <c r="M13" s="23">
        <f t="shared" si="3"/>
        <v>4.79915340798162</v>
      </c>
    </row>
    <row r="14" s="2" customFormat="1" ht="19" customHeight="1" spans="1:13">
      <c r="A14" s="17">
        <v>11</v>
      </c>
      <c r="B14" s="18" t="s">
        <v>26</v>
      </c>
      <c r="C14" s="19" t="s">
        <v>39</v>
      </c>
      <c r="D14" s="20">
        <v>42.33</v>
      </c>
      <c r="E14" s="20">
        <v>65.81</v>
      </c>
      <c r="F14" s="21">
        <v>1312.3</v>
      </c>
      <c r="G14" s="22">
        <v>19990.43</v>
      </c>
      <c r="H14" s="23">
        <f t="shared" si="0"/>
        <v>2623.3441289</v>
      </c>
      <c r="I14" s="31">
        <v>60</v>
      </c>
      <c r="J14" s="31">
        <v>60</v>
      </c>
      <c r="K14" s="23">
        <f t="shared" si="1"/>
        <v>472.428</v>
      </c>
      <c r="L14" s="23">
        <f t="shared" si="2"/>
        <v>944.403886404</v>
      </c>
      <c r="M14" s="23">
        <f t="shared" si="3"/>
        <v>2.55244293622703</v>
      </c>
    </row>
    <row r="15" s="2" customFormat="1" ht="19" customHeight="1" spans="1:13">
      <c r="A15" s="17">
        <v>12</v>
      </c>
      <c r="B15" s="18" t="s">
        <v>23</v>
      </c>
      <c r="C15" s="19" t="s">
        <v>40</v>
      </c>
      <c r="D15" s="20">
        <v>11</v>
      </c>
      <c r="E15" s="20">
        <v>39.32</v>
      </c>
      <c r="F15" s="21" t="s">
        <v>41</v>
      </c>
      <c r="G15" s="22">
        <v>225.71</v>
      </c>
      <c r="H15" s="23">
        <f t="shared" si="0"/>
        <v>17.15396</v>
      </c>
      <c r="I15" s="31">
        <v>60</v>
      </c>
      <c r="J15" s="31">
        <v>60</v>
      </c>
      <c r="K15" s="23">
        <f t="shared" si="1"/>
        <v>273.6</v>
      </c>
      <c r="L15" s="23">
        <f t="shared" si="2"/>
        <v>6.1754256</v>
      </c>
      <c r="M15" s="23">
        <f t="shared" si="3"/>
        <v>0.0166903394594595</v>
      </c>
    </row>
    <row r="16" s="2" customFormat="1" ht="19" customHeight="1" spans="1:13">
      <c r="A16" s="17">
        <v>13</v>
      </c>
      <c r="B16" s="18" t="s">
        <v>23</v>
      </c>
      <c r="C16" s="19" t="s">
        <v>42</v>
      </c>
      <c r="D16" s="20">
        <v>12.33</v>
      </c>
      <c r="E16" s="20">
        <v>53.85</v>
      </c>
      <c r="F16" s="21" t="s">
        <v>43</v>
      </c>
      <c r="G16" s="22">
        <v>9401.4</v>
      </c>
      <c r="H16" s="23">
        <f t="shared" si="0"/>
        <v>598.493124</v>
      </c>
      <c r="I16" s="31">
        <v>60</v>
      </c>
      <c r="J16" s="31">
        <v>60</v>
      </c>
      <c r="K16" s="23">
        <f t="shared" si="1"/>
        <v>229.176</v>
      </c>
      <c r="L16" s="23">
        <f t="shared" si="2"/>
        <v>215.45752464</v>
      </c>
      <c r="M16" s="23">
        <f t="shared" si="3"/>
        <v>0.582317634162162</v>
      </c>
    </row>
    <row r="17" s="2" customFormat="1" ht="19" customHeight="1" spans="1:13">
      <c r="A17" s="17">
        <v>14</v>
      </c>
      <c r="B17" s="18" t="s">
        <v>23</v>
      </c>
      <c r="C17" s="19" t="s">
        <v>40</v>
      </c>
      <c r="D17" s="20">
        <v>8.67</v>
      </c>
      <c r="E17" s="20">
        <v>42.74</v>
      </c>
      <c r="F17" s="21" t="s">
        <v>44</v>
      </c>
      <c r="G17" s="22">
        <v>103.52</v>
      </c>
      <c r="H17" s="23">
        <f t="shared" si="0"/>
        <v>10.21400784</v>
      </c>
      <c r="I17" s="31">
        <v>60</v>
      </c>
      <c r="J17" s="31">
        <v>60</v>
      </c>
      <c r="K17" s="23">
        <f t="shared" si="1"/>
        <v>355.2012</v>
      </c>
      <c r="L17" s="23">
        <f t="shared" si="2"/>
        <v>3.6770428224</v>
      </c>
      <c r="M17" s="23">
        <f t="shared" si="3"/>
        <v>0.00993795357405406</v>
      </c>
    </row>
    <row r="18" s="2" customFormat="1" ht="19" customHeight="1" spans="1:13">
      <c r="A18" s="17">
        <v>15</v>
      </c>
      <c r="B18" s="18" t="s">
        <v>26</v>
      </c>
      <c r="C18" s="19" t="s">
        <v>45</v>
      </c>
      <c r="D18" s="20">
        <v>14</v>
      </c>
      <c r="E18" s="20">
        <v>24.79</v>
      </c>
      <c r="F18" s="21" t="s">
        <v>46</v>
      </c>
      <c r="G18" s="22">
        <v>3945.68</v>
      </c>
      <c r="H18" s="23">
        <f t="shared" si="0"/>
        <v>655.4563616</v>
      </c>
      <c r="I18" s="31">
        <v>60</v>
      </c>
      <c r="J18" s="31">
        <v>60</v>
      </c>
      <c r="K18" s="23">
        <f t="shared" si="1"/>
        <v>598.032</v>
      </c>
      <c r="L18" s="23">
        <f t="shared" si="2"/>
        <v>235.964290176</v>
      </c>
      <c r="M18" s="23">
        <f t="shared" si="3"/>
        <v>0.6377413248</v>
      </c>
    </row>
    <row r="19" s="2" customFormat="1" ht="19" customHeight="1" spans="1:13">
      <c r="A19" s="17">
        <v>16</v>
      </c>
      <c r="B19" s="18" t="s">
        <v>18</v>
      </c>
      <c r="C19" s="19" t="s">
        <v>29</v>
      </c>
      <c r="D19" s="20">
        <v>14</v>
      </c>
      <c r="E19" s="20">
        <v>23.93</v>
      </c>
      <c r="F19" s="21" t="s">
        <v>47</v>
      </c>
      <c r="G19" s="22">
        <v>3945.68</v>
      </c>
      <c r="H19" s="23">
        <f t="shared" si="0"/>
        <v>412.35117976</v>
      </c>
      <c r="I19" s="31">
        <v>60</v>
      </c>
      <c r="J19" s="31">
        <v>60</v>
      </c>
      <c r="K19" s="23">
        <f t="shared" si="1"/>
        <v>376.2252</v>
      </c>
      <c r="L19" s="23">
        <f t="shared" si="2"/>
        <v>148.4464247136</v>
      </c>
      <c r="M19" s="23">
        <f t="shared" si="3"/>
        <v>0.40120655328</v>
      </c>
    </row>
    <row r="20" s="2" customFormat="1" ht="19" customHeight="1" spans="1:13">
      <c r="A20" s="17">
        <v>17</v>
      </c>
      <c r="B20" s="18" t="s">
        <v>23</v>
      </c>
      <c r="C20" s="19" t="s">
        <v>48</v>
      </c>
      <c r="D20" s="20">
        <v>7.33</v>
      </c>
      <c r="E20" s="20">
        <v>38.46</v>
      </c>
      <c r="F20" s="21" t="s">
        <v>49</v>
      </c>
      <c r="G20" s="22">
        <v>3347.37</v>
      </c>
      <c r="H20" s="23">
        <f t="shared" si="0"/>
        <v>297.91593</v>
      </c>
      <c r="I20" s="31">
        <v>60</v>
      </c>
      <c r="J20" s="31">
        <v>60</v>
      </c>
      <c r="K20" s="23">
        <f t="shared" si="1"/>
        <v>320.4</v>
      </c>
      <c r="L20" s="23">
        <f t="shared" si="2"/>
        <v>107.2497348</v>
      </c>
      <c r="M20" s="23">
        <f t="shared" si="3"/>
        <v>0.289864148108108</v>
      </c>
    </row>
    <row r="21" s="2" customFormat="1" ht="19" customHeight="1" spans="1:13">
      <c r="A21" s="17">
        <v>18</v>
      </c>
      <c r="B21" s="18" t="s">
        <v>26</v>
      </c>
      <c r="C21" s="19" t="s">
        <v>31</v>
      </c>
      <c r="D21" s="20">
        <v>17</v>
      </c>
      <c r="E21" s="20">
        <v>51.72</v>
      </c>
      <c r="F21" s="21" t="s">
        <v>50</v>
      </c>
      <c r="G21" s="22">
        <v>565.46</v>
      </c>
      <c r="H21" s="23">
        <f t="shared" si="0"/>
        <v>35.115066</v>
      </c>
      <c r="I21" s="31">
        <v>60</v>
      </c>
      <c r="J21" s="31">
        <v>60</v>
      </c>
      <c r="K21" s="23">
        <f t="shared" si="1"/>
        <v>223.56</v>
      </c>
      <c r="L21" s="23">
        <f t="shared" si="2"/>
        <v>12.64142376</v>
      </c>
      <c r="M21" s="23">
        <f t="shared" si="3"/>
        <v>0.0341660101621622</v>
      </c>
    </row>
    <row r="22" s="2" customFormat="1" ht="19" customHeight="1" spans="1:13">
      <c r="A22" s="17">
        <v>19</v>
      </c>
      <c r="B22" s="18" t="s">
        <v>18</v>
      </c>
      <c r="C22" s="19" t="s">
        <v>51</v>
      </c>
      <c r="D22" s="20">
        <v>17</v>
      </c>
      <c r="E22" s="20">
        <v>65.81</v>
      </c>
      <c r="F22" s="21" t="s">
        <v>52</v>
      </c>
      <c r="G22" s="22">
        <v>10255.22</v>
      </c>
      <c r="H22" s="23">
        <f t="shared" si="0"/>
        <v>1127.048678</v>
      </c>
      <c r="I22" s="31">
        <v>60</v>
      </c>
      <c r="J22" s="31">
        <v>60</v>
      </c>
      <c r="K22" s="23">
        <f t="shared" si="1"/>
        <v>395.64</v>
      </c>
      <c r="L22" s="23">
        <f t="shared" si="2"/>
        <v>405.73752408</v>
      </c>
      <c r="M22" s="23">
        <f t="shared" si="3"/>
        <v>1.09658790291892</v>
      </c>
    </row>
    <row r="23" s="2" customFormat="1" ht="19" customHeight="1" spans="1:13">
      <c r="A23" s="17">
        <v>20</v>
      </c>
      <c r="B23" s="18" t="s">
        <v>18</v>
      </c>
      <c r="C23" s="19" t="s">
        <v>53</v>
      </c>
      <c r="D23" s="20">
        <v>50.33</v>
      </c>
      <c r="E23" s="20">
        <v>54.7</v>
      </c>
      <c r="F23" s="21" t="s">
        <v>54</v>
      </c>
      <c r="G23" s="22">
        <v>2666.33</v>
      </c>
      <c r="H23" s="23">
        <f t="shared" si="0"/>
        <v>666.49451111</v>
      </c>
      <c r="I23" s="31">
        <v>60</v>
      </c>
      <c r="J23" s="31">
        <v>60</v>
      </c>
      <c r="K23" s="23">
        <f t="shared" si="1"/>
        <v>899.8812</v>
      </c>
      <c r="L23" s="23">
        <f t="shared" si="2"/>
        <v>239.9380239996</v>
      </c>
      <c r="M23" s="23">
        <f t="shared" si="3"/>
        <v>0.648481145944865</v>
      </c>
    </row>
    <row r="24" s="2" customFormat="1" ht="19" customHeight="1" spans="1:13">
      <c r="A24" s="17">
        <v>21</v>
      </c>
      <c r="B24" s="18" t="s">
        <v>18</v>
      </c>
      <c r="C24" s="19" t="s">
        <v>55</v>
      </c>
      <c r="D24" s="20">
        <v>11.33</v>
      </c>
      <c r="E24" s="20">
        <v>56.41</v>
      </c>
      <c r="F24" s="21" t="s">
        <v>56</v>
      </c>
      <c r="G24" s="22">
        <v>19580.94</v>
      </c>
      <c r="H24" s="23">
        <f t="shared" si="0"/>
        <v>1367.3370402</v>
      </c>
      <c r="I24" s="31">
        <v>60</v>
      </c>
      <c r="J24" s="31">
        <v>60</v>
      </c>
      <c r="K24" s="23">
        <f t="shared" si="1"/>
        <v>251.388</v>
      </c>
      <c r="L24" s="23">
        <f t="shared" si="2"/>
        <v>492.241334472</v>
      </c>
      <c r="M24" s="23">
        <f t="shared" si="3"/>
        <v>1.33038198505946</v>
      </c>
    </row>
    <row r="25" s="2" customFormat="1" ht="19" customHeight="1" spans="1:13">
      <c r="A25" s="17">
        <v>22</v>
      </c>
      <c r="B25" s="18" t="s">
        <v>18</v>
      </c>
      <c r="C25" s="19" t="s">
        <v>57</v>
      </c>
      <c r="D25" s="20">
        <v>8</v>
      </c>
      <c r="E25" s="20">
        <v>56.41</v>
      </c>
      <c r="F25" s="21" t="s">
        <v>58</v>
      </c>
      <c r="G25" s="22">
        <v>6182.2</v>
      </c>
      <c r="H25" s="23">
        <f t="shared" si="0"/>
        <v>444.6052774</v>
      </c>
      <c r="I25" s="31">
        <v>60</v>
      </c>
      <c r="J25" s="31">
        <v>60</v>
      </c>
      <c r="K25" s="23">
        <f t="shared" si="1"/>
        <v>258.9012</v>
      </c>
      <c r="L25" s="23">
        <f t="shared" si="2"/>
        <v>160.057899864</v>
      </c>
      <c r="M25" s="23">
        <f t="shared" si="3"/>
        <v>0.432588918551351</v>
      </c>
    </row>
    <row r="26" s="2" customFormat="1" ht="19" customHeight="1" spans="1:13">
      <c r="A26" s="17">
        <v>23</v>
      </c>
      <c r="B26" s="18" t="s">
        <v>18</v>
      </c>
      <c r="C26" s="19" t="s">
        <v>35</v>
      </c>
      <c r="D26" s="20">
        <v>21</v>
      </c>
      <c r="E26" s="20">
        <v>44.44</v>
      </c>
      <c r="F26" s="21" t="s">
        <v>59</v>
      </c>
      <c r="G26" s="22">
        <v>868.09</v>
      </c>
      <c r="H26" s="23">
        <f t="shared" si="0"/>
        <v>70.141672</v>
      </c>
      <c r="I26" s="31">
        <v>60</v>
      </c>
      <c r="J26" s="31">
        <v>60</v>
      </c>
      <c r="K26" s="23">
        <f t="shared" si="1"/>
        <v>290.88</v>
      </c>
      <c r="L26" s="23">
        <f t="shared" si="2"/>
        <v>25.25100192</v>
      </c>
      <c r="M26" s="23">
        <f t="shared" si="3"/>
        <v>0.0682459511351351</v>
      </c>
    </row>
    <row r="27" s="2" customFormat="1" ht="19" customHeight="1" spans="1:13">
      <c r="A27" s="17">
        <v>24</v>
      </c>
      <c r="B27" s="18" t="s">
        <v>18</v>
      </c>
      <c r="C27" s="19" t="s">
        <v>35</v>
      </c>
      <c r="D27" s="20">
        <v>10.67</v>
      </c>
      <c r="E27" s="20">
        <v>42.74</v>
      </c>
      <c r="F27" s="21" t="s">
        <v>60</v>
      </c>
      <c r="G27" s="22">
        <v>1492.06</v>
      </c>
      <c r="H27" s="23">
        <f t="shared" si="0"/>
        <v>156.6663</v>
      </c>
      <c r="I27" s="31">
        <v>60</v>
      </c>
      <c r="J27" s="31">
        <v>60</v>
      </c>
      <c r="K27" s="23">
        <f t="shared" si="1"/>
        <v>378</v>
      </c>
      <c r="L27" s="23">
        <f t="shared" si="2"/>
        <v>56.399868</v>
      </c>
      <c r="M27" s="23">
        <f t="shared" si="3"/>
        <v>0.152432075675676</v>
      </c>
    </row>
    <row r="28" s="2" customFormat="1" ht="19" customHeight="1" spans="1:13">
      <c r="A28" s="17">
        <v>25</v>
      </c>
      <c r="B28" s="18" t="s">
        <v>18</v>
      </c>
      <c r="C28" s="19" t="s">
        <v>35</v>
      </c>
      <c r="D28" s="20">
        <v>17.67</v>
      </c>
      <c r="E28" s="20">
        <v>27.35</v>
      </c>
      <c r="F28" s="21" t="s">
        <v>61</v>
      </c>
      <c r="G28" s="22">
        <v>442.98</v>
      </c>
      <c r="H28" s="23">
        <f t="shared" si="0"/>
        <v>18.45764766</v>
      </c>
      <c r="I28" s="31">
        <v>60</v>
      </c>
      <c r="J28" s="31">
        <v>60</v>
      </c>
      <c r="K28" s="23">
        <f t="shared" si="1"/>
        <v>150.0012</v>
      </c>
      <c r="L28" s="23">
        <f t="shared" si="2"/>
        <v>6.6447531576</v>
      </c>
      <c r="M28" s="23">
        <f t="shared" si="3"/>
        <v>0.0179587923178378</v>
      </c>
    </row>
    <row r="29" s="2" customFormat="1" ht="19" customHeight="1" spans="1:13">
      <c r="A29" s="17">
        <v>26</v>
      </c>
      <c r="B29" s="18" t="s">
        <v>18</v>
      </c>
      <c r="C29" s="19" t="s">
        <v>21</v>
      </c>
      <c r="D29" s="20">
        <v>12.67</v>
      </c>
      <c r="E29" s="20">
        <v>58.97</v>
      </c>
      <c r="F29" s="21" t="s">
        <v>62</v>
      </c>
      <c r="G29" s="22">
        <v>6794.285</v>
      </c>
      <c r="H29" s="23">
        <f t="shared" si="0"/>
        <v>869.66848</v>
      </c>
      <c r="I29" s="31">
        <v>60</v>
      </c>
      <c r="J29" s="31">
        <v>60</v>
      </c>
      <c r="K29" s="23">
        <f t="shared" si="1"/>
        <v>460.8</v>
      </c>
      <c r="L29" s="23">
        <f t="shared" si="2"/>
        <v>313.0806528</v>
      </c>
      <c r="M29" s="23">
        <f t="shared" si="3"/>
        <v>0.846163926486487</v>
      </c>
    </row>
    <row r="30" s="2" customFormat="1" ht="19" customHeight="1" spans="1:13">
      <c r="A30" s="17">
        <v>27</v>
      </c>
      <c r="B30" s="18" t="s">
        <v>18</v>
      </c>
      <c r="C30" s="19" t="s">
        <v>45</v>
      </c>
      <c r="D30" s="20">
        <v>7.67</v>
      </c>
      <c r="E30" s="20">
        <v>44.44</v>
      </c>
      <c r="F30" s="21">
        <v>1049.5</v>
      </c>
      <c r="G30" s="22">
        <v>102377.555555555</v>
      </c>
      <c r="H30" s="23">
        <f t="shared" si="0"/>
        <v>10744.5244555555</v>
      </c>
      <c r="I30" s="31">
        <v>60</v>
      </c>
      <c r="J30" s="31">
        <v>60</v>
      </c>
      <c r="K30" s="23">
        <f t="shared" si="1"/>
        <v>377.82</v>
      </c>
      <c r="L30" s="23">
        <f t="shared" si="2"/>
        <v>3868.02880399999</v>
      </c>
      <c r="M30" s="23">
        <f t="shared" si="3"/>
        <v>10.4541319027027</v>
      </c>
    </row>
    <row r="31" s="2" customFormat="1" ht="19" customHeight="1" spans="1:13">
      <c r="A31" s="17">
        <v>28</v>
      </c>
      <c r="B31" s="18" t="s">
        <v>18</v>
      </c>
      <c r="C31" s="19" t="s">
        <v>63</v>
      </c>
      <c r="D31" s="20">
        <v>30</v>
      </c>
      <c r="E31" s="20">
        <v>48.72</v>
      </c>
      <c r="F31" s="21">
        <v>853.3</v>
      </c>
      <c r="G31" s="22">
        <v>33314.78</v>
      </c>
      <c r="H31" s="23">
        <f t="shared" si="0"/>
        <v>2842.7501774</v>
      </c>
      <c r="I31" s="31">
        <v>60</v>
      </c>
      <c r="J31" s="31">
        <v>60</v>
      </c>
      <c r="K31" s="23">
        <f t="shared" si="1"/>
        <v>307.188</v>
      </c>
      <c r="L31" s="23">
        <f t="shared" si="2"/>
        <v>1023.390063864</v>
      </c>
      <c r="M31" s="23">
        <f t="shared" si="3"/>
        <v>2.76591909152432</v>
      </c>
    </row>
    <row r="32" s="2" customFormat="1" ht="19" customHeight="1" spans="1:13">
      <c r="A32" s="17">
        <v>29</v>
      </c>
      <c r="B32" s="18" t="s">
        <v>26</v>
      </c>
      <c r="C32" s="19" t="s">
        <v>45</v>
      </c>
      <c r="D32" s="20">
        <v>6</v>
      </c>
      <c r="E32" s="20">
        <v>86.32</v>
      </c>
      <c r="F32" s="21" t="s">
        <v>64</v>
      </c>
      <c r="G32" s="22">
        <v>18766.33</v>
      </c>
      <c r="H32" s="23">
        <f t="shared" si="0"/>
        <v>1739.01950211</v>
      </c>
      <c r="I32" s="31">
        <v>60</v>
      </c>
      <c r="J32" s="31">
        <v>60</v>
      </c>
      <c r="K32" s="23">
        <f t="shared" si="1"/>
        <v>333.6012</v>
      </c>
      <c r="L32" s="23">
        <f t="shared" si="2"/>
        <v>626.0470207596</v>
      </c>
      <c r="M32" s="23">
        <f t="shared" si="3"/>
        <v>1.69201897502595</v>
      </c>
    </row>
    <row r="33" s="2" customFormat="1" ht="19" customHeight="1" spans="1:13">
      <c r="A33" s="17">
        <v>30</v>
      </c>
      <c r="B33" s="18" t="s">
        <v>18</v>
      </c>
      <c r="C33" s="19" t="s">
        <v>29</v>
      </c>
      <c r="D33" s="20">
        <v>19.33</v>
      </c>
      <c r="E33" s="20">
        <v>16.24</v>
      </c>
      <c r="F33" s="21" t="s">
        <v>65</v>
      </c>
      <c r="G33" s="22">
        <v>3945.68</v>
      </c>
      <c r="H33" s="23">
        <f t="shared" si="0"/>
        <v>308.36672904</v>
      </c>
      <c r="I33" s="31">
        <v>60</v>
      </c>
      <c r="J33" s="31">
        <v>60</v>
      </c>
      <c r="K33" s="23">
        <f t="shared" si="1"/>
        <v>281.3508</v>
      </c>
      <c r="L33" s="23">
        <f t="shared" si="2"/>
        <v>111.0120224544</v>
      </c>
      <c r="M33" s="23">
        <f t="shared" si="3"/>
        <v>0.30003249312</v>
      </c>
    </row>
    <row r="34" s="2" customFormat="1" ht="19" customHeight="1" spans="1:13">
      <c r="A34" s="17">
        <v>31</v>
      </c>
      <c r="B34" s="18" t="s">
        <v>18</v>
      </c>
      <c r="C34" s="19" t="s">
        <v>66</v>
      </c>
      <c r="D34" s="20">
        <v>6</v>
      </c>
      <c r="E34" s="20">
        <v>21.37</v>
      </c>
      <c r="F34" s="21" t="s">
        <v>67</v>
      </c>
      <c r="G34" s="22">
        <v>841.41</v>
      </c>
      <c r="H34" s="23">
        <f t="shared" si="0"/>
        <v>40.20509403</v>
      </c>
      <c r="I34" s="31">
        <v>60</v>
      </c>
      <c r="J34" s="31">
        <v>60</v>
      </c>
      <c r="K34" s="23">
        <f t="shared" si="1"/>
        <v>172.0188</v>
      </c>
      <c r="L34" s="23">
        <f t="shared" si="2"/>
        <v>14.4738338508</v>
      </c>
      <c r="M34" s="23">
        <f t="shared" si="3"/>
        <v>0.039118469867027</v>
      </c>
    </row>
    <row r="35" s="2" customFormat="1" ht="19" customHeight="1" spans="1:13">
      <c r="A35" s="17">
        <v>32</v>
      </c>
      <c r="B35" s="18" t="s">
        <v>26</v>
      </c>
      <c r="C35" s="19" t="s">
        <v>45</v>
      </c>
      <c r="D35" s="20">
        <v>26.67</v>
      </c>
      <c r="E35" s="20">
        <v>48.72</v>
      </c>
      <c r="F35" s="21" t="s">
        <v>68</v>
      </c>
      <c r="G35" s="22">
        <v>4423.34</v>
      </c>
      <c r="H35" s="23">
        <f t="shared" si="0"/>
        <v>908.14266538</v>
      </c>
      <c r="I35" s="31">
        <v>60</v>
      </c>
      <c r="J35" s="31">
        <v>60</v>
      </c>
      <c r="K35" s="23">
        <f t="shared" si="1"/>
        <v>739.1052</v>
      </c>
      <c r="L35" s="23">
        <f t="shared" si="2"/>
        <v>326.9313595368</v>
      </c>
      <c r="M35" s="23">
        <f t="shared" si="3"/>
        <v>0.883598269018378</v>
      </c>
    </row>
    <row r="36" s="2" customFormat="1" ht="19" customHeight="1" spans="1:13">
      <c r="A36" s="17">
        <v>33</v>
      </c>
      <c r="B36" s="18" t="s">
        <v>18</v>
      </c>
      <c r="C36" s="19" t="s">
        <v>55</v>
      </c>
      <c r="D36" s="20">
        <v>19.33</v>
      </c>
      <c r="E36" s="20">
        <v>41.88</v>
      </c>
      <c r="F36" s="21" t="s">
        <v>69</v>
      </c>
      <c r="G36" s="22">
        <v>15458.21</v>
      </c>
      <c r="H36" s="23">
        <f t="shared" si="0"/>
        <v>1509.0304602</v>
      </c>
      <c r="I36" s="31">
        <v>60</v>
      </c>
      <c r="J36" s="31">
        <v>60</v>
      </c>
      <c r="K36" s="23">
        <f t="shared" si="1"/>
        <v>351.432</v>
      </c>
      <c r="L36" s="23">
        <f t="shared" si="2"/>
        <v>543.250965672</v>
      </c>
      <c r="M36" s="23">
        <f t="shared" si="3"/>
        <v>1.46824585316757</v>
      </c>
    </row>
    <row r="37" s="2" customFormat="1" ht="19" customHeight="1" spans="1:13">
      <c r="A37" s="17">
        <v>34</v>
      </c>
      <c r="B37" s="18" t="s">
        <v>26</v>
      </c>
      <c r="C37" s="19" t="s">
        <v>29</v>
      </c>
      <c r="D37" s="20">
        <v>11</v>
      </c>
      <c r="E37" s="20">
        <v>35.9</v>
      </c>
      <c r="F37" s="21" t="s">
        <v>70</v>
      </c>
      <c r="G37" s="22">
        <v>4423.34</v>
      </c>
      <c r="H37" s="23">
        <f t="shared" si="0"/>
        <v>434.07562422</v>
      </c>
      <c r="I37" s="31">
        <v>60</v>
      </c>
      <c r="J37" s="31">
        <v>60</v>
      </c>
      <c r="K37" s="23">
        <f t="shared" si="1"/>
        <v>353.2788</v>
      </c>
      <c r="L37" s="23">
        <f t="shared" si="2"/>
        <v>156.2672247192</v>
      </c>
      <c r="M37" s="23">
        <f t="shared" si="3"/>
        <v>0.422343850592432</v>
      </c>
    </row>
    <row r="38" s="2" customFormat="1" ht="19" customHeight="1" spans="1:13">
      <c r="A38" s="17">
        <v>35</v>
      </c>
      <c r="B38" s="18" t="s">
        <v>26</v>
      </c>
      <c r="C38" s="19" t="s">
        <v>39</v>
      </c>
      <c r="D38" s="20">
        <v>29.33</v>
      </c>
      <c r="E38" s="20">
        <v>15.38</v>
      </c>
      <c r="F38" s="21" t="s">
        <v>71</v>
      </c>
      <c r="G38" s="22">
        <v>18766.33</v>
      </c>
      <c r="H38" s="23">
        <f t="shared" si="0"/>
        <v>1556.04778461</v>
      </c>
      <c r="I38" s="31">
        <v>60</v>
      </c>
      <c r="J38" s="31">
        <v>60</v>
      </c>
      <c r="K38" s="23">
        <f t="shared" si="1"/>
        <v>298.5012</v>
      </c>
      <c r="L38" s="23">
        <f t="shared" si="2"/>
        <v>560.1772024596</v>
      </c>
      <c r="M38" s="23">
        <f t="shared" si="3"/>
        <v>1.51399243908</v>
      </c>
    </row>
    <row r="39" s="2" customFormat="1" ht="19" customHeight="1" spans="1:13">
      <c r="A39" s="17">
        <v>36</v>
      </c>
      <c r="B39" s="18" t="s">
        <v>26</v>
      </c>
      <c r="C39" s="19" t="s">
        <v>72</v>
      </c>
      <c r="D39" s="20">
        <v>15</v>
      </c>
      <c r="E39" s="20">
        <v>30.77</v>
      </c>
      <c r="F39" s="21">
        <v>1301.3</v>
      </c>
      <c r="G39" s="22">
        <v>76803.8666666667</v>
      </c>
      <c r="H39" s="23">
        <f t="shared" si="0"/>
        <v>9994.48716933333</v>
      </c>
      <c r="I39" s="31">
        <v>60</v>
      </c>
      <c r="J39" s="31">
        <v>60</v>
      </c>
      <c r="K39" s="23">
        <f t="shared" si="1"/>
        <v>468.468</v>
      </c>
      <c r="L39" s="23">
        <f t="shared" si="2"/>
        <v>3598.01538096</v>
      </c>
      <c r="M39" s="23">
        <f t="shared" si="3"/>
        <v>9.72436589448649</v>
      </c>
    </row>
    <row r="40" s="2" customFormat="1" ht="19" customHeight="1" spans="1:13">
      <c r="A40" s="17">
        <v>37</v>
      </c>
      <c r="B40" s="18" t="s">
        <v>26</v>
      </c>
      <c r="C40" s="19" t="s">
        <v>72</v>
      </c>
      <c r="D40" s="20">
        <v>2.67</v>
      </c>
      <c r="E40" s="20">
        <v>22.22</v>
      </c>
      <c r="F40" s="21" t="s">
        <v>73</v>
      </c>
      <c r="G40" s="22">
        <v>76784.3766666667</v>
      </c>
      <c r="H40" s="23">
        <f t="shared" si="0"/>
        <v>3558.9558585</v>
      </c>
      <c r="I40" s="31">
        <v>60</v>
      </c>
      <c r="J40" s="31">
        <v>60</v>
      </c>
      <c r="K40" s="23">
        <f t="shared" si="1"/>
        <v>166.86</v>
      </c>
      <c r="L40" s="23">
        <f t="shared" si="2"/>
        <v>1281.22410906</v>
      </c>
      <c r="M40" s="23">
        <f t="shared" si="3"/>
        <v>3.46276786232432</v>
      </c>
    </row>
    <row r="41" s="2" customFormat="1" ht="19" customHeight="1" spans="1:13">
      <c r="A41" s="17">
        <v>38</v>
      </c>
      <c r="B41" s="18" t="s">
        <v>26</v>
      </c>
      <c r="C41" s="19" t="s">
        <v>51</v>
      </c>
      <c r="D41" s="20">
        <v>15.67</v>
      </c>
      <c r="E41" s="20">
        <v>22.22</v>
      </c>
      <c r="F41" s="21" t="s">
        <v>74</v>
      </c>
      <c r="G41" s="22">
        <v>9090.14</v>
      </c>
      <c r="H41" s="23">
        <f t="shared" si="0"/>
        <v>1023.84973862</v>
      </c>
      <c r="I41" s="31">
        <v>60</v>
      </c>
      <c r="J41" s="31">
        <v>60</v>
      </c>
      <c r="K41" s="23">
        <f t="shared" si="1"/>
        <v>405.4788</v>
      </c>
      <c r="L41" s="23">
        <f t="shared" si="2"/>
        <v>368.5859059032</v>
      </c>
      <c r="M41" s="23">
        <f t="shared" si="3"/>
        <v>0.996178124062703</v>
      </c>
    </row>
    <row r="42" s="2" customFormat="1" ht="19" customHeight="1" spans="1:13">
      <c r="A42" s="17">
        <v>39</v>
      </c>
      <c r="B42" s="18" t="s">
        <v>23</v>
      </c>
      <c r="C42" s="19" t="s">
        <v>40</v>
      </c>
      <c r="D42" s="20">
        <v>7</v>
      </c>
      <c r="E42" s="20">
        <v>35.04</v>
      </c>
      <c r="F42" s="21" t="s">
        <v>75</v>
      </c>
      <c r="G42" s="22">
        <v>6671.35</v>
      </c>
      <c r="H42" s="23">
        <f t="shared" si="0"/>
        <v>253.5113</v>
      </c>
      <c r="I42" s="31">
        <v>60</v>
      </c>
      <c r="J42" s="31">
        <v>60</v>
      </c>
      <c r="K42" s="23">
        <f t="shared" si="1"/>
        <v>136.8</v>
      </c>
      <c r="L42" s="23">
        <f t="shared" si="2"/>
        <v>91.264068</v>
      </c>
      <c r="M42" s="23">
        <f t="shared" si="3"/>
        <v>0.246659643243243</v>
      </c>
    </row>
    <row r="43" s="2" customFormat="1" ht="23" customHeight="1" spans="1:13">
      <c r="A43" s="24" t="s">
        <v>76</v>
      </c>
      <c r="B43" s="25"/>
      <c r="C43" s="26"/>
      <c r="D43" s="27">
        <f>AVERAGE(D4:D42)</f>
        <v>15.8720512820513</v>
      </c>
      <c r="E43" s="27">
        <f>AVERAGE(E4:E42)</f>
        <v>42.0438461538462</v>
      </c>
      <c r="F43" s="27">
        <f>H43/G43*10000</f>
        <v>803.567159322711</v>
      </c>
      <c r="G43" s="27">
        <f t="shared" ref="G43:M43" si="4">SUM(G4:G42)</f>
        <v>856269.149999999</v>
      </c>
      <c r="H43" s="27">
        <f t="shared" si="4"/>
        <v>68806.9768481172</v>
      </c>
      <c r="I43" s="32">
        <v>60</v>
      </c>
      <c r="J43" s="32">
        <v>60</v>
      </c>
      <c r="K43" s="27">
        <f>M43/L43*10000</f>
        <v>27.027027027027</v>
      </c>
      <c r="L43" s="27">
        <f t="shared" si="4"/>
        <v>24770.5116653222</v>
      </c>
      <c r="M43" s="27">
        <f t="shared" si="4"/>
        <v>66.9473288251951</v>
      </c>
    </row>
    <row r="44" s="2" customFormat="1" ht="17" customHeight="1" spans="1:13">
      <c r="A44" s="28" t="s">
        <v>77</v>
      </c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</row>
    <row r="45" s="2" customFormat="1" ht="17" customHeight="1" spans="1:13">
      <c r="A45" s="28" t="s">
        <v>78</v>
      </c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33"/>
    </row>
    <row r="46" s="2" customFormat="1" spans="1:13">
      <c r="A46" s="29"/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29"/>
    </row>
    <row r="47" s="2" customFormat="1" spans="4:13">
      <c r="D47" s="30"/>
      <c r="E47" s="4"/>
      <c r="F47" s="5"/>
      <c r="G47" s="6"/>
      <c r="K47" s="7"/>
      <c r="L47" s="7"/>
      <c r="M47" s="8"/>
    </row>
    <row r="48" s="2" customFormat="1" spans="4:13">
      <c r="D48" s="3"/>
      <c r="E48" s="4"/>
      <c r="F48" s="5"/>
      <c r="G48" s="6"/>
      <c r="K48" s="7"/>
      <c r="L48" s="34"/>
      <c r="M48" s="8"/>
    </row>
  </sheetData>
  <mergeCells count="6">
    <mergeCell ref="A1:B1"/>
    <mergeCell ref="A2:M2"/>
    <mergeCell ref="A43:C43"/>
    <mergeCell ref="A44:M44"/>
    <mergeCell ref="A45:L45"/>
    <mergeCell ref="A46:M46"/>
  </mergeCells>
  <pageMargins left="0.357638888888889" right="0.314583333333333" top="0.354166666666667" bottom="0.314583333333333" header="0" footer="0"/>
  <pageSetup paperSize="9" scale="62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草原站</dc:creator>
  <cp:lastModifiedBy>水晶</cp:lastModifiedBy>
  <dcterms:created xsi:type="dcterms:W3CDTF">2023-03-01T11:09:00Z</dcterms:created>
  <dcterms:modified xsi:type="dcterms:W3CDTF">2023-05-29T08:46:42Z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3F391252795F4B1A8F30041E621321FC_13</vt:lpwstr>
  </property>
  <property fmtid="{D5CDD505-2E9C-101B-9397-08002B2CF9AE}" pid="3" name="KSOProductBuildVer">
    <vt:lpwstr>2052-11.1.0.14309</vt:lpwstr>
  </property>
</Properties>
</file>